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19" i="1"/>
  <c r="C81" i="1" l="1"/>
  <c r="C79" i="1"/>
  <c r="C64" i="1"/>
  <c r="C61" i="1"/>
  <c r="H48" i="1" l="1"/>
  <c r="H20" i="1"/>
  <c r="H28" i="1"/>
  <c r="H21" i="1"/>
  <c r="H31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<sst xmlns="http://schemas.openxmlformats.org/spreadsheetml/2006/main" count="100" uniqueCount="63">
  <si>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</si>
  <si>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</si>
  <si>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</si>
  <si>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</si>
  <si>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</si>
  <si>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</si>
  <si>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</si>
  <si>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</si>
  <si>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</si>
  <si>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</si>
  <si>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</si>
  <si>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</si>
  <si>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</si>
  <si>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</si>
  <si>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</si>
  <si>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</si>
  <si>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</si>
  <si>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</si>
  <si>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</si>
  <si>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</si>
  <si>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</si>
  <si>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</si>
  <si>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</si>
  <si>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</si>
  <si>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</si>
  <si>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20.12.2019.godine Dom zdravlja Požarevac je izvršio plaćanje prema dobavljačima:</t>
  </si>
  <si>
    <t>Dana:20.12.2019.</t>
  </si>
  <si>
    <t>Primljena i neutrošena participacija od 20.12.2019.</t>
  </si>
  <si>
    <t>Vicor</t>
  </si>
  <si>
    <t>Euromedicina</t>
  </si>
  <si>
    <t>Yunycom</t>
  </si>
  <si>
    <t>Lavija</t>
  </si>
  <si>
    <t>Toplifikacija</t>
  </si>
  <si>
    <t>Auto Centar Mihajlovic</t>
  </si>
  <si>
    <t>Dekor-centar</t>
  </si>
  <si>
    <t>mt:s Telekom</t>
  </si>
  <si>
    <t>SBB</t>
  </si>
  <si>
    <t>Neodent-Stomatologija</t>
  </si>
  <si>
    <t>R19-06609</t>
  </si>
  <si>
    <t>19002920-2257</t>
  </si>
  <si>
    <t>19002973-2257</t>
  </si>
  <si>
    <t>01/190113129</t>
  </si>
  <si>
    <t>1961/2019</t>
  </si>
  <si>
    <t>1885/2019</t>
  </si>
  <si>
    <t>4572-31-1374-1119</t>
  </si>
  <si>
    <t>4572-32-1374-1119</t>
  </si>
  <si>
    <t>205/2019</t>
  </si>
  <si>
    <t>204/2019</t>
  </si>
  <si>
    <t>206/2019</t>
  </si>
  <si>
    <t>PO1-1-1.1.421/2019</t>
  </si>
  <si>
    <t>PO1-1-1.1.499/2019</t>
  </si>
  <si>
    <t>1943/2019</t>
  </si>
  <si>
    <t>10-218-012-1100120</t>
  </si>
  <si>
    <t>53-218--062-1100121</t>
  </si>
  <si>
    <t>53-218-062-1100121</t>
  </si>
  <si>
    <t>196010620201900</t>
  </si>
  <si>
    <t>103012731201911</t>
  </si>
  <si>
    <t>901205987201911</t>
  </si>
  <si>
    <t>12626-19</t>
  </si>
  <si>
    <t>UKUPNO SANITETSKI MATERIJAL</t>
  </si>
  <si>
    <t>UKUPNO ENERGENTI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</si>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</sst>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7" fillId="5" borderId="1" xfId="1" applyNumberFormat="1" applyFont="1" applyFill="1" applyBorder="1"/>
    <xf numFmtId="49" fontId="7" fillId="5" borderId="1" xfId="1" applyNumberFormat="1" applyFont="1" applyFill="1" applyBorder="1"/>
    <xf numFmtId="0" fontId="6" fillId="0" borderId="1" xfId="1" applyBorder="1"/>
    <xf numFmtId="165" fontId="6" fillId="0" borderId="1" xfId="1" applyNumberFormat="1" applyFill="1" applyBorder="1"/>
    <xf numFmtId="49" fontId="6" fillId="0" borderId="1" xfId="1" applyNumberFormat="1" applyBorder="1"/>
    <xf numFmtId="0" fontId="7" fillId="5" borderId="1" xfId="1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1"/>
  <sheetViews>
    <sheetView tabSelected="1" topLeftCell="B1" zoomScaleNormal="100" workbookViewId="0">
      <selection activeCell="H39" sqref="H39"/>
    </sheetView>
  </sheetViews>
  <sheetFormatPr defaultRowHeight="15" x14ac:dyDescent="0.25"/>
  <cols>
    <col min="1" max="1" width="6.7109375" customWidth="1"/>
    <col min="2" max="2" width="39" customWidth="1"/>
    <col min="3" max="3" width="20.285156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7</v>
      </c>
      <c r="C5" s="46"/>
      <c r="D5" s="46"/>
    </row>
    <row r="6" spans="2:15" x14ac:dyDescent="0.25">
      <c r="B6" s="46" t="s">
        <v>8</v>
      </c>
      <c r="C6" s="46"/>
      <c r="D6" s="46"/>
    </row>
    <row r="7" spans="2:15" x14ac:dyDescent="0.25">
      <c r="I7" s="11"/>
      <c r="J7" s="11"/>
    </row>
    <row r="8" spans="2:15" x14ac:dyDescent="0.25">
      <c r="B8" s="47" t="s">
        <v>26</v>
      </c>
      <c r="C8" s="47"/>
      <c r="D8" s="47"/>
      <c r="E8" s="47"/>
      <c r="F8" s="47"/>
      <c r="G8" s="47"/>
      <c r="H8" s="4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43819</v>
      </c>
      <c r="H12" s="23">
        <v>5812879.4199999999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43819</v>
      </c>
      <c r="H13" s="3">
        <f>H14+H25-H32-H42</f>
        <v>5084711.1999999993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43819</v>
      </c>
      <c r="H14" s="4">
        <f>H15+H16+H17+H18+H19+H20+H21+H22+H23+H24</f>
        <v>6158578.9899999993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f>2373750-142917.73-72501.35</f>
        <v>2158330.92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484175.45-346688.6+955500-401234.26+466515.57+362768.64-858079.38+471174.85-471174.85+17809.58+585975.98-585975.98+955500+592731.36-1636267-442868.24+1325024.02-836860.53+72501.35</f>
        <v>710527.96000000031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</f>
        <v>774474.82999999926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27</v>
      </c>
      <c r="C24" s="36"/>
      <c r="D24" s="36"/>
      <c r="E24" s="36"/>
      <c r="F24" s="37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+3800+6650+5100+4200</f>
        <v>946920</v>
      </c>
      <c r="I24" s="11"/>
      <c r="J24" s="11"/>
      <c r="K24" s="8"/>
      <c r="L24" s="8"/>
    </row>
    <row r="25" spans="2:13" x14ac:dyDescent="0.25">
      <c r="B25" s="54" t="s">
        <v>24</v>
      </c>
      <c r="C25" s="55"/>
      <c r="D25" s="55"/>
      <c r="E25" s="55"/>
      <c r="F25" s="56"/>
      <c r="G25" s="16">
        <v>43819</v>
      </c>
      <c r="H25" s="4">
        <f>H26+H27+H28+H29+H30+H31</f>
        <v>1254806.9000000001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</f>
        <v>1034412.3200000001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27</v>
      </c>
      <c r="C31" s="36"/>
      <c r="D31" s="36"/>
      <c r="E31" s="36"/>
      <c r="F31" s="37"/>
      <c r="G31" s="2"/>
      <c r="H31" s="10">
        <f>35339+16453+4553+11176+10141</f>
        <v>77662</v>
      </c>
      <c r="I31" s="11"/>
      <c r="J31" s="11"/>
    </row>
    <row r="32" spans="2:13" x14ac:dyDescent="0.25">
      <c r="B32" s="51" t="s">
        <v>16</v>
      </c>
      <c r="C32" s="52"/>
      <c r="D32" s="52"/>
      <c r="E32" s="52"/>
      <c r="F32" s="53"/>
      <c r="G32" s="17">
        <v>43819</v>
      </c>
      <c r="H32" s="5">
        <f>SUM(H33:H41)</f>
        <v>2309582.69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1623993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400267.12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f>281909.57+3413</f>
        <v>285322.57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51" t="s">
        <v>21</v>
      </c>
      <c r="C42" s="52"/>
      <c r="D42" s="52"/>
      <c r="E42" s="52"/>
      <c r="F42" s="53"/>
      <c r="G42" s="17">
        <v>43819</v>
      </c>
      <c r="H42" s="5">
        <f>SUM(H43:H47)</f>
        <v>19092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19092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43819</v>
      </c>
      <c r="H48" s="6">
        <f>35842.79+5089960+549600+691200+5000+8000+5231.78+20830.22-6369822+765000+13329.15-29.19-13329.15+415928.96+247697.91+243.26+16724.07+40.77+141.36+6702.29-687178.1</f>
        <v>801114.12000000023</v>
      </c>
      <c r="I48" s="11"/>
      <c r="J48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48" t="s">
        <v>4</v>
      </c>
      <c r="C50" s="49"/>
      <c r="D50" s="49"/>
      <c r="E50" s="49"/>
      <c r="F50" s="50"/>
      <c r="G50" s="2"/>
      <c r="H50" s="7">
        <f>H14+H25-H32-H42+H48-H49</f>
        <v>5885825.3199999994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8" t="s">
        <v>28</v>
      </c>
      <c r="C54" s="29">
        <v>11520</v>
      </c>
      <c r="D54" s="30" t="s">
        <v>38</v>
      </c>
    </row>
    <row r="55" spans="2:11" x14ac:dyDescent="0.25">
      <c r="B55" s="28" t="s">
        <v>29</v>
      </c>
      <c r="C55" s="29">
        <v>36540</v>
      </c>
      <c r="D55" s="30" t="s">
        <v>39</v>
      </c>
    </row>
    <row r="56" spans="2:11" x14ac:dyDescent="0.25">
      <c r="B56" s="28" t="s">
        <v>29</v>
      </c>
      <c r="C56" s="29">
        <v>11520</v>
      </c>
      <c r="D56" s="30" t="s">
        <v>39</v>
      </c>
    </row>
    <row r="57" spans="2:11" x14ac:dyDescent="0.25">
      <c r="B57" s="28" t="s">
        <v>29</v>
      </c>
      <c r="C57" s="29">
        <v>1477080</v>
      </c>
      <c r="D57" s="30" t="s">
        <v>40</v>
      </c>
    </row>
    <row r="58" spans="2:11" x14ac:dyDescent="0.25">
      <c r="B58" s="28" t="s">
        <v>30</v>
      </c>
      <c r="C58" s="29">
        <v>42255</v>
      </c>
      <c r="D58" s="30" t="s">
        <v>41</v>
      </c>
    </row>
    <row r="59" spans="2:11" x14ac:dyDescent="0.25">
      <c r="B59" s="28" t="s">
        <v>31</v>
      </c>
      <c r="C59" s="29">
        <v>33828</v>
      </c>
      <c r="D59" s="30" t="s">
        <v>42</v>
      </c>
    </row>
    <row r="60" spans="2:11" x14ac:dyDescent="0.25">
      <c r="B60" s="28" t="s">
        <v>31</v>
      </c>
      <c r="C60" s="29">
        <v>11250</v>
      </c>
      <c r="D60" s="30" t="s">
        <v>43</v>
      </c>
    </row>
    <row r="61" spans="2:11" x14ac:dyDescent="0.25">
      <c r="B61" s="31" t="s">
        <v>59</v>
      </c>
      <c r="C61" s="26">
        <f>SUM(C54:C60)</f>
        <v>1623993</v>
      </c>
      <c r="D61" s="27"/>
    </row>
    <row r="62" spans="2:11" x14ac:dyDescent="0.25">
      <c r="B62" s="28" t="s">
        <v>32</v>
      </c>
      <c r="C62" s="29">
        <v>265321.59000000003</v>
      </c>
      <c r="D62" s="30" t="s">
        <v>44</v>
      </c>
    </row>
    <row r="63" spans="2:11" x14ac:dyDescent="0.25">
      <c r="B63" s="28" t="s">
        <v>32</v>
      </c>
      <c r="C63" s="29">
        <v>134945.53</v>
      </c>
      <c r="D63" s="30" t="s">
        <v>45</v>
      </c>
    </row>
    <row r="64" spans="2:11" x14ac:dyDescent="0.25">
      <c r="B64" s="31" t="s">
        <v>60</v>
      </c>
      <c r="C64" s="26">
        <f>SUM(C62:C63)</f>
        <v>400267.12</v>
      </c>
      <c r="D64" s="27"/>
    </row>
    <row r="65" spans="2:4" x14ac:dyDescent="0.25">
      <c r="B65" s="28" t="s">
        <v>33</v>
      </c>
      <c r="C65" s="29">
        <v>20000</v>
      </c>
      <c r="D65" s="30" t="s">
        <v>46</v>
      </c>
    </row>
    <row r="66" spans="2:4" x14ac:dyDescent="0.25">
      <c r="B66" s="28" t="s">
        <v>33</v>
      </c>
      <c r="C66" s="29">
        <v>23000</v>
      </c>
      <c r="D66" s="30" t="s">
        <v>47</v>
      </c>
    </row>
    <row r="67" spans="2:4" x14ac:dyDescent="0.25">
      <c r="B67" s="28" t="s">
        <v>33</v>
      </c>
      <c r="C67" s="29">
        <v>30000</v>
      </c>
      <c r="D67" s="30" t="s">
        <v>48</v>
      </c>
    </row>
    <row r="68" spans="2:4" x14ac:dyDescent="0.25">
      <c r="B68" s="28" t="s">
        <v>34</v>
      </c>
      <c r="C68" s="29">
        <v>2372</v>
      </c>
      <c r="D68" s="30" t="s">
        <v>49</v>
      </c>
    </row>
    <row r="69" spans="2:4" x14ac:dyDescent="0.25">
      <c r="B69" s="28" t="s">
        <v>34</v>
      </c>
      <c r="C69" s="29">
        <v>2372</v>
      </c>
      <c r="D69" s="30" t="s">
        <v>50</v>
      </c>
    </row>
    <row r="70" spans="2:4" x14ac:dyDescent="0.25">
      <c r="B70" s="28" t="s">
        <v>31</v>
      </c>
      <c r="C70" s="29">
        <v>6120</v>
      </c>
      <c r="D70" s="30" t="s">
        <v>51</v>
      </c>
    </row>
    <row r="71" spans="2:4" x14ac:dyDescent="0.25">
      <c r="B71" s="28" t="s">
        <v>35</v>
      </c>
      <c r="C71" s="29">
        <v>30083.77</v>
      </c>
      <c r="D71" s="30" t="s">
        <v>52</v>
      </c>
    </row>
    <row r="72" spans="2:4" x14ac:dyDescent="0.25">
      <c r="B72" s="28" t="s">
        <v>35</v>
      </c>
      <c r="C72" s="29">
        <v>2832.5</v>
      </c>
      <c r="D72" s="30" t="s">
        <v>52</v>
      </c>
    </row>
    <row r="73" spans="2:4" x14ac:dyDescent="0.25">
      <c r="B73" s="28" t="s">
        <v>35</v>
      </c>
      <c r="C73" s="29">
        <v>82112.7</v>
      </c>
      <c r="D73" s="30" t="s">
        <v>53</v>
      </c>
    </row>
    <row r="74" spans="2:4" x14ac:dyDescent="0.25">
      <c r="B74" s="28" t="s">
        <v>35</v>
      </c>
      <c r="C74" s="29">
        <v>47466.7</v>
      </c>
      <c r="D74" s="30" t="s">
        <v>54</v>
      </c>
    </row>
    <row r="75" spans="2:4" x14ac:dyDescent="0.25">
      <c r="B75" s="28" t="s">
        <v>35</v>
      </c>
      <c r="C75" s="29">
        <v>23028.9</v>
      </c>
      <c r="D75" s="30" t="s">
        <v>54</v>
      </c>
    </row>
    <row r="76" spans="2:4" x14ac:dyDescent="0.25">
      <c r="B76" s="28" t="s">
        <v>36</v>
      </c>
      <c r="C76" s="29">
        <v>3420</v>
      </c>
      <c r="D76" s="30" t="s">
        <v>55</v>
      </c>
    </row>
    <row r="77" spans="2:4" x14ac:dyDescent="0.25">
      <c r="B77" s="28" t="s">
        <v>36</v>
      </c>
      <c r="C77" s="29">
        <v>7602</v>
      </c>
      <c r="D77" s="30" t="s">
        <v>56</v>
      </c>
    </row>
    <row r="78" spans="2:4" x14ac:dyDescent="0.25">
      <c r="B78" s="28" t="s">
        <v>36</v>
      </c>
      <c r="C78" s="29">
        <v>1499</v>
      </c>
      <c r="D78" s="30" t="s">
        <v>57</v>
      </c>
    </row>
    <row r="79" spans="2:4" x14ac:dyDescent="0.25">
      <c r="B79" s="31" t="s">
        <v>61</v>
      </c>
      <c r="C79" s="26">
        <f>SUM(C65:C78)</f>
        <v>281909.57</v>
      </c>
      <c r="D79" s="27"/>
    </row>
    <row r="80" spans="2:4" x14ac:dyDescent="0.25">
      <c r="B80" s="28" t="s">
        <v>37</v>
      </c>
      <c r="C80" s="29">
        <v>19092</v>
      </c>
      <c r="D80" s="30" t="s">
        <v>58</v>
      </c>
    </row>
    <row r="81" spans="2:4" x14ac:dyDescent="0.25">
      <c r="B81" s="31" t="s">
        <v>62</v>
      </c>
      <c r="C81" s="26">
        <f>SUM(C80)</f>
        <v>19092</v>
      </c>
      <c r="D81" s="27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2019-12-23T06:51:16Z</dcterms:modified>
</cp:coreProperties>
</file>